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16" documentId="8_{9B188947-730F-49A7-A0F0-D70AA0154B84}" xr6:coauthVersionLast="47" xr6:coauthVersionMax="47" xr10:uidLastSave="{F3C64276-21D3-49ED-A808-599C6F6045FA}"/>
  <bookViews>
    <workbookView xWindow="-98" yWindow="-98" windowWidth="19396" windowHeight="11475" xr2:uid="{00000000-000D-0000-FFFF-FFFF00000000}"/>
  </bookViews>
  <sheets>
    <sheet name="Incidents" sheetId="3" r:id="rId1"/>
    <sheet name="Clients" sheetId="2" r:id="rId2"/>
    <sheet name="Sheet1" sheetId="4" r:id="rId3"/>
  </sheets>
  <definedNames>
    <definedName name="_xlnm.Print_Area" localSheetId="2">Sheet1!$A$1:$B$16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 l="1"/>
  <c r="E9" i="3"/>
  <c r="F9" i="3"/>
  <c r="G9" i="3"/>
  <c r="G3" i="3"/>
  <c r="G4" i="3"/>
  <c r="G5" i="3"/>
  <c r="G6" i="3"/>
  <c r="G7" i="3"/>
  <c r="G8" i="3"/>
  <c r="G2" i="3"/>
  <c r="F3" i="3"/>
  <c r="F4" i="3"/>
  <c r="F5" i="3"/>
  <c r="F6" i="3"/>
  <c r="F7" i="3"/>
  <c r="F8" i="3"/>
  <c r="F2" i="3"/>
  <c r="E3" i="3"/>
  <c r="E4" i="3"/>
  <c r="E5" i="3"/>
  <c r="E6" i="3"/>
  <c r="E7" i="3"/>
  <c r="E8" i="3"/>
  <c r="E2" i="3"/>
</calcChain>
</file>

<file path=xl/sharedStrings.xml><?xml version="1.0" encoding="utf-8"?>
<sst xmlns="http://schemas.openxmlformats.org/spreadsheetml/2006/main" count="203" uniqueCount="142">
  <si>
    <t>Client Name</t>
  </si>
  <si>
    <t>Address</t>
  </si>
  <si>
    <t>Phone</t>
  </si>
  <si>
    <t>Email</t>
  </si>
  <si>
    <t>Good Foods</t>
  </si>
  <si>
    <t>Level of Agreed Service</t>
  </si>
  <si>
    <t>25 Goods Road Darwin NT 0800</t>
  </si>
  <si>
    <t>08 3333 3333</t>
  </si>
  <si>
    <t>Bronze Service</t>
  </si>
  <si>
    <t>Gold Service</t>
  </si>
  <si>
    <t>Silver Service</t>
  </si>
  <si>
    <t>Road Blow</t>
  </si>
  <si>
    <t>Indextar</t>
  </si>
  <si>
    <t>Hyperport</t>
  </si>
  <si>
    <t>Full Throttle</t>
  </si>
  <si>
    <t>LEDXr</t>
  </si>
  <si>
    <t>Sigzam</t>
  </si>
  <si>
    <t>Tafe NT</t>
  </si>
  <si>
    <t>Dentum</t>
  </si>
  <si>
    <t>08 2222 1111</t>
  </si>
  <si>
    <t>08 1818 8181</t>
  </si>
  <si>
    <t>08 9878 0090</t>
  </si>
  <si>
    <t>08 9888 8877</t>
  </si>
  <si>
    <t>08 9874 4414</t>
  </si>
  <si>
    <t>08 2528 8874</t>
  </si>
  <si>
    <t>08 6544 4566</t>
  </si>
  <si>
    <t>08 3574 1151</t>
  </si>
  <si>
    <t>Silk Racing</t>
  </si>
  <si>
    <t>47 Dragstrip Street Hidden Valley NT 0822</t>
  </si>
  <si>
    <t>55 Blowing Avenue Palmerston NT 0800</t>
  </si>
  <si>
    <t>528 Education Road Casuarina NT 0810</t>
  </si>
  <si>
    <t>41 Jigsaw Drive Millner NT 0810</t>
  </si>
  <si>
    <t>477 Lighten Road Acacia Hills 0833</t>
  </si>
  <si>
    <t>88 Auld Street Coconut Grove Road NT 0810</t>
  </si>
  <si>
    <t>9 Universal Street Roesbery NT 0832</t>
  </si>
  <si>
    <t>456 Gray Road Adelaide River NT 0846</t>
  </si>
  <si>
    <t>64 Turron Avenue Yarrawonga NT 0830</t>
  </si>
  <si>
    <t>Contact Person</t>
  </si>
  <si>
    <t>David Daman</t>
  </si>
  <si>
    <t>Michael Harrison</t>
  </si>
  <si>
    <t>Ken Smith</t>
  </si>
  <si>
    <t>Sandra West</t>
  </si>
  <si>
    <t>Timothy Redson</t>
  </si>
  <si>
    <t>Jack Williams</t>
  </si>
  <si>
    <t>Mandy Mellors</t>
  </si>
  <si>
    <t>Kevin Frankston</t>
  </si>
  <si>
    <t>Stan Reynolds</t>
  </si>
  <si>
    <t>Judy Hayden</t>
  </si>
  <si>
    <t>study@tafent.com.au</t>
  </si>
  <si>
    <t>sales@gf.com.au</t>
  </si>
  <si>
    <t>enquiries@rb.com.au</t>
  </si>
  <si>
    <t>admin@sigzam.com.au</t>
  </si>
  <si>
    <t>services@indextar.com.au</t>
  </si>
  <si>
    <t>enquiries@dentum.com.au</t>
  </si>
  <si>
    <t>service@sr.com.au</t>
  </si>
  <si>
    <t>information@ledxr.com.au</t>
  </si>
  <si>
    <t>08 7415 3600</t>
  </si>
  <si>
    <t>admin@hyperport.com.au</t>
  </si>
  <si>
    <t>admin@ft.com.au</t>
  </si>
  <si>
    <t>Client ID</t>
  </si>
  <si>
    <t>Incident No</t>
  </si>
  <si>
    <t>20/09/2020  9:51AM</t>
  </si>
  <si>
    <t>Category</t>
  </si>
  <si>
    <t>Priority</t>
  </si>
  <si>
    <t>Action Taken</t>
  </si>
  <si>
    <t>Lucy cannot log onto her computer, she reset her password yesterday and has now forgotten it.</t>
  </si>
  <si>
    <t>Barry’s computer is not starting.  He presses the start button but no power.</t>
  </si>
  <si>
    <t xml:space="preserve">The client was guided through the process of checking the default printer settings on his computer.  It was found that the default printer on the client’s computer was changed to PL2.  
The client was guided through the process of changing the default printer settings back to PL3.  The client then successfully printed a test page on printer PL2.  </t>
  </si>
  <si>
    <t>Client was directed to attempt to log onto the network using a colleague’s computer, client was successful.  Client was asked to check the Ethernet cable connection behind his computer.  Client found the Ethernet cable was missing.  
Client had a spare Ethernet cable which he connected between his computer and the patch panel.  The client was then able to successfully log onto the network from his computer.</t>
  </si>
  <si>
    <t>The entire organisation cannot connect to the Internet.  Jack reported that the incident became evident this morning and that the Internet was working fine at close of business yesterday.</t>
  </si>
  <si>
    <t>Hardware</t>
  </si>
  <si>
    <t>Networking</t>
  </si>
  <si>
    <t>Software</t>
  </si>
  <si>
    <t>Escalated</t>
  </si>
  <si>
    <t>No</t>
  </si>
  <si>
    <t>Printer &amp; Scanner</t>
  </si>
  <si>
    <t>Device Type</t>
  </si>
  <si>
    <t>Desktop Computer</t>
  </si>
  <si>
    <t>Make &amp; Model</t>
  </si>
  <si>
    <t>Brother MFC-L3770CDW</t>
  </si>
  <si>
    <t>Device ID</t>
  </si>
  <si>
    <t>Dell Optiplex 5080 </t>
  </si>
  <si>
    <t>HP ProDesk 400 </t>
  </si>
  <si>
    <t>PC45A</t>
  </si>
  <si>
    <t>Date &amp; Time Opened</t>
  </si>
  <si>
    <t>Priority 1</t>
  </si>
  <si>
    <t>Phone No</t>
  </si>
  <si>
    <t>Name</t>
  </si>
  <si>
    <t xml:space="preserve">Jay cannot log onto the network form his computer.  </t>
  </si>
  <si>
    <t>Yes</t>
  </si>
  <si>
    <t>Modem Router</t>
  </si>
  <si>
    <t>Cisco RV132W Wireless-N ADSL2+ VPN Router</t>
  </si>
  <si>
    <t>Date &amp; Time Closed</t>
  </si>
  <si>
    <t>30/09/2020  11:30AM</t>
  </si>
  <si>
    <t>No lights flashing on the modem router device.  
Checked power outlet on wall by trying another device, no problems with power outlet.
Tried another power cable in case it was faulty, still no power to the modem router. 
Escalated as the modem router is suspected to be at faulty.
Onsite technician diagnosed the modem router as faulty and replaced it.</t>
  </si>
  <si>
    <t>CR657</t>
  </si>
  <si>
    <t>MFD985</t>
  </si>
  <si>
    <t>PC251</t>
  </si>
  <si>
    <t>Roberts’s printing is sent to printer PL2 on the second floor instead of the default printer located next to his office on floor 3 PL3.  Sammy mentioned this happened after a colleague used his computer on the weekend, he also mentioned the colleague currently on leave.</t>
  </si>
  <si>
    <t>11/11/2020  8:35AM</t>
  </si>
  <si>
    <t>11/11/2020  9:25AM</t>
  </si>
  <si>
    <t>HP ProDesk 400 G6</t>
  </si>
  <si>
    <t>PC008</t>
  </si>
  <si>
    <t>Paper jammed in printer.</t>
  </si>
  <si>
    <t>The moist paper was disposed and fresh dry paper inserter into the printer.  Client successfully printed a test page.</t>
  </si>
  <si>
    <t>Guided client through the information on the Printers LCD screen to remove the jammed paper.  Client noted that the paper was moist. 
Client was asked to check the paper in the printer tray, the paper was also moist.  After short discussions with the client it has become evident that the printing paper was sitting under the porch near the entrance of the building subject to wet weather.  
The moist paper was disposed and fresh dry paper inserter into the printer.  Client successfully printed a test page.</t>
  </si>
  <si>
    <t>PC814</t>
  </si>
  <si>
    <t>11/12/2020  1:38PM</t>
  </si>
  <si>
    <t>11/12/2020  2:25PM</t>
  </si>
  <si>
    <t>07/05/2021  8:38PM</t>
  </si>
  <si>
    <t>22/05/2021 7:55AM</t>
  </si>
  <si>
    <t>22/05/2021 9:23AM</t>
  </si>
  <si>
    <t>07/05/2021  9:00AM</t>
  </si>
  <si>
    <t>No audio output from PC internal speaker. Client noticed a burning smell coming from the rear of the computer.</t>
  </si>
  <si>
    <t>Client was instructed to turn off the computer and unplug it from the power outlet.  The job has been escalated.  Onsite technician diagnosed a faulty motherboard and replaced it.</t>
  </si>
  <si>
    <t>07/04/2021  11:38AM</t>
  </si>
  <si>
    <t>08/04/2021  11:00AM</t>
  </si>
  <si>
    <t>28/11/2020 7:12PM</t>
  </si>
  <si>
    <t>28/11/2020 8:27PM</t>
  </si>
  <si>
    <t>Technitian</t>
  </si>
  <si>
    <t>Kevin White</t>
  </si>
  <si>
    <t>David Bold</t>
  </si>
  <si>
    <t>Michael Fong</t>
  </si>
  <si>
    <t>Samual Smith</t>
  </si>
  <si>
    <t xml:space="preserve">Client was asked to perform the following basic checks:  
1. Power point wall switch was in the on position.  The power lead was securely in the power point switch and the switch was turned on.  
2. The power lead was securely connected to the power supply of the computer and that the on/off switch on the power supply was switched on.  
3. Replace the power lead between the power point and the computer with a known working lead (from another computer).  The client issue was solved.
The client was then asked to replace the power lead with the presumed faulty power lead and try starting the computer.  The computer started.  The client was informed that it could have been either a back connection or the cable was not seated property in the computer’s power supply.  
The client was informed that if it happened again it may be either a faulty power lead or a faulty connection within the power supply.       </t>
  </si>
  <si>
    <t>Description</t>
  </si>
  <si>
    <t>Technitian2</t>
  </si>
  <si>
    <t xml:space="preserve">Gerard </t>
  </si>
  <si>
    <t>Printer requires replacement toner</t>
  </si>
  <si>
    <t>Ricoh IMC2000</t>
  </si>
  <si>
    <t>Toner ordered eta 4/2/25</t>
  </si>
  <si>
    <t>no</t>
  </si>
  <si>
    <t>Tuhin Mahmud</t>
  </si>
  <si>
    <t>Provide a new printer which one can print 48 pages per mint both black and color and this will using for official perpose and need help to setup and send as early as possible.</t>
  </si>
  <si>
    <t>Printer and scanner</t>
  </si>
  <si>
    <t>Brother MFD985</t>
  </si>
  <si>
    <t>Paper Jam</t>
  </si>
  <si>
    <t>Remove the paper and restart the printer.</t>
  </si>
  <si>
    <t xml:space="preserve"> Sales@gf.com.au </t>
  </si>
  <si>
    <t>Tuhin</t>
  </si>
  <si>
    <t>Stans printer got paper jam</t>
  </si>
  <si>
    <t>Restart the printer and removed paper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</si>
</sst>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u/>
      <sz val="11"/>
      <color theme="10"/>
      <name val="Calibri"/>
      <family val="2"/>
      <scheme val="minor"/>
    </font>
    <font>
      <b/>
      <sz val="20"/>
      <color theme="0"/>
      <name val="Calibri"/>
      <family val="2"/>
      <scheme val="minor"/>
    </font>
    <font>
      <sz val="20"/>
      <color theme="1"/>
      <name val="Calibri"/>
      <family val="2"/>
      <scheme val="minor"/>
    </font>
  </fonts>
  <fills count="3">
    <fill>
      <patternFill patternType="none"/>
    </fill>
    <fill>
      <patternFill patternType="gray125"/>
    </fill>
    <fill>
      <patternFill patternType="solid">
        <fgColor theme="4"/>
        <bgColor theme="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0" borderId="0" applyNumberFormat="0" applyFill="0" applyBorder="0" applyAlignment="0" applyProtection="0"/>
  </cellStyleXfs>
  <cellXfs count="23">
    <xf numFmtId="0" fontId="0" fillId="0" borderId="0" xfId="0"/>
    <xf numFmtId="0" fontId="0" fillId="0" borderId="1" xfId="0" applyBorder="1"/>
    <xf numFmtId="0" fontId="1" fillId="0" borderId="1" xfId="1"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 fillId="0" borderId="8" xfId="1" applyBorder="1"/>
    <xf numFmtId="0" fontId="0" fillId="0" borderId="9" xfId="0" applyBorder="1"/>
    <xf numFmtId="0" fontId="0" fillId="0" borderId="0" xfId="0" applyAlignment="1">
      <alignment horizontal="left" vertical="top" wrapText="1"/>
    </xf>
    <xf numFmtId="0" fontId="0" fillId="0" borderId="0" xfId="0" applyAlignment="1">
      <alignment horizontal="left" vertical="top"/>
    </xf>
    <xf numFmtId="22" fontId="0" fillId="0" borderId="0" xfId="0" applyNumberFormat="1" applyAlignment="1">
      <alignment horizontal="left" vertical="top"/>
    </xf>
    <xf numFmtId="0" fontId="3" fillId="0" borderId="0" xfId="0" applyFont="1"/>
    <xf numFmtId="0" fontId="3" fillId="0" borderId="1" xfId="0" applyFont="1" applyBorder="1"/>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14" fontId="3" fillId="0" borderId="1" xfId="0" applyNumberFormat="1" applyFont="1" applyBorder="1"/>
    <xf numFmtId="0" fontId="3" fillId="0" borderId="1" xfId="0" applyFont="1" applyBorder="1" applyAlignment="1">
      <alignment wrapText="1"/>
    </xf>
    <xf numFmtId="0" fontId="1" fillId="0" borderId="0" xfId="1" applyAlignment="1">
      <alignment horizontal="left" vertical="top"/>
    </xf>
    <xf numFmtId="14" fontId="0" fillId="0" borderId="0" xfId="0" applyNumberFormat="1" applyAlignment="1">
      <alignment horizontal="left" vertical="top"/>
    </xf>
  </cellXfs>
  <cellStyles count="2">
    <cellStyle name="Hyperlink" xfId="1" builtinId="8"/>
    <cellStyle name="Normal" xfId="0" builtinId="0"/>
  </cellStyles>
  <dxfs count="30">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625AB73-3A17-49A0-A3BF-03D345130DF1}" name="Incidents" displayName="Incidents" ref="A1:Q10" totalsRowShown="0" headerRowDxfId="29" dataDxfId="28">
  <autoFilter ref="A1:Q10" xr:uid="{6625AB73-3A17-49A0-A3BF-03D345130DF1}"/>
  <tableColumns count="17">
    <tableColumn id="1" xr3:uid="{3483A44B-F3CE-41FC-A597-6B3A2A4D6111}" name="Incident No" dataDxfId="27"/>
    <tableColumn id="2" xr3:uid="{DA3D33B3-88EB-485D-AB16-FBED48615F6C}" name="Date &amp; Time Opened" dataDxfId="26"/>
    <tableColumn id="3" xr3:uid="{B6A15F9F-B224-4802-B9D1-77E983AD8895}" name="Technitian" dataDxfId="25"/>
    <tableColumn id="4" xr3:uid="{70A13E28-02E9-4432-90C1-608C288D3A99}" name="Client ID" dataDxfId="24"/>
    <tableColumn id="5" xr3:uid="{97BBE00E-470F-4112-9ABD-8EA75942866F}" name="Name" dataDxfId="23">
      <calculatedColumnFormula>VLOOKUP(Incidents[[#This Row],[Client ID]],Clients[],4,TRUE)</calculatedColumnFormula>
    </tableColumn>
    <tableColumn id="6" xr3:uid="{31D382C3-EBEB-4E21-AC88-060451D61AB7}" name="Phone No" dataDxfId="22">
      <calculatedColumnFormula>VLOOKUP(Incidents[[#This Row],[Client ID]],Clients[],5,TRUE)</calculatedColumnFormula>
    </tableColumn>
    <tableColumn id="7" xr3:uid="{564F332D-C1F1-4B24-9FD2-AB83F1211BEE}" name="Email" dataDxfId="21">
      <calculatedColumnFormula>VLOOKUP(Incidents[[#This Row],[Client ID]],Clients[],6,TRUE)</calculatedColumnFormula>
    </tableColumn>
    <tableColumn id="8" xr3:uid="{91F1061E-09AA-4B67-92D2-9F36C36FC312}" name="Description" dataDxfId="20"/>
    <tableColumn id="9" xr3:uid="{4A591903-6595-4162-9507-15BC1D92074E}" name="Device Type" dataDxfId="19"/>
    <tableColumn id="10" xr3:uid="{D1F4500C-23EA-4E39-A872-9F554FDFAEFF}" name="Make &amp; Model" dataDxfId="18"/>
    <tableColumn id="11" xr3:uid="{6B6D3DB1-8BBA-4109-8878-9C597C09D2A8}" name="Device ID" dataDxfId="17"/>
    <tableColumn id="12" xr3:uid="{62E465CC-369B-4BC5-8E63-3111569B6647}" name="Category" dataDxfId="16"/>
    <tableColumn id="13" xr3:uid="{766715EF-BE99-446F-9D44-4BCADAFC5041}" name="Priority" dataDxfId="15"/>
    <tableColumn id="14" xr3:uid="{CC68E99D-649F-4E3F-9C29-A5D3CE8E8E3C}" name="Action Taken" dataDxfId="14"/>
    <tableColumn id="15" xr3:uid="{F5502302-CC45-4CE2-B7A1-109986A72C5B}" name="Escalated" dataDxfId="13"/>
    <tableColumn id="16" xr3:uid="{B4C89457-0431-4325-A262-766AC19B4699}" name="Date &amp; Time Closed" dataDxfId="12"/>
    <tableColumn id="17" xr3:uid="{67D5AF46-9A55-4D5F-948E-4809497A916B}" name="Technitian2"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CE346B-2245-40E7-9026-E3535F82234B}" name="Clients" displayName="Clients" ref="A1:G11" totalsRowShown="0" headerRowDxfId="10" headerRowBorderDxfId="9" tableBorderDxfId="8" totalsRowBorderDxfId="7">
  <autoFilter ref="A1:G11" xr:uid="{88CE346B-2245-40E7-9026-E3535F82234B}"/>
  <tableColumns count="7">
    <tableColumn id="1" xr3:uid="{21C31496-BFF9-4348-A718-5FEB91037C9B}" name="Client ID" dataDxfId="6"/>
    <tableColumn id="2" xr3:uid="{CC3B6DD1-3BF0-4C30-B29C-E5AD5C055907}" name="Client Name" dataDxfId="5"/>
    <tableColumn id="3" xr3:uid="{B2177603-C8CC-4990-AE01-7D5F2838EB1C}" name="Address" dataDxfId="4"/>
    <tableColumn id="4" xr3:uid="{8A4AB439-732E-4EAA-8435-AB4E6C8C17D2}" name="Contact Person" dataDxfId="3"/>
    <tableColumn id="5" xr3:uid="{AAD5B719-0C14-46B6-BBAF-65AFAA04D053}" name="Phone" dataDxfId="2"/>
    <tableColumn id="6" xr3:uid="{B2225475-A74D-433D-835F-0D0B108BA059}" name="Email" dataDxfId="1" dataCellStyle="Hyperlink"/>
    <tableColumn id="7" xr3:uid="{68790C6E-EF4E-4CD4-B1B9-5736DD75F346}" name="Level of Agreed Servi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sales@gf.com.au"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information@ledxr.com.au" TargetMode="External"/><Relationship Id="rId3" Type="http://schemas.openxmlformats.org/officeDocument/2006/relationships/hyperlink" Target="mailto:enquiries@rb.com.au" TargetMode="External"/><Relationship Id="rId7" Type="http://schemas.openxmlformats.org/officeDocument/2006/relationships/hyperlink" Target="mailto:service@sr.com.au" TargetMode="External"/><Relationship Id="rId12" Type="http://schemas.openxmlformats.org/officeDocument/2006/relationships/table" Target="../tables/table2.xml"/><Relationship Id="rId2" Type="http://schemas.openxmlformats.org/officeDocument/2006/relationships/hyperlink" Target="mailto:study@tafent.com.au" TargetMode="External"/><Relationship Id="rId1" Type="http://schemas.openxmlformats.org/officeDocument/2006/relationships/hyperlink" Target="mailto:sales@gf.com.au" TargetMode="External"/><Relationship Id="rId6" Type="http://schemas.openxmlformats.org/officeDocument/2006/relationships/hyperlink" Target="mailto:enquiries@dentum.com.au" TargetMode="External"/><Relationship Id="rId11" Type="http://schemas.openxmlformats.org/officeDocument/2006/relationships/printerSettings" Target="../printerSettings/printerSettings2.bin"/><Relationship Id="rId5" Type="http://schemas.openxmlformats.org/officeDocument/2006/relationships/hyperlink" Target="mailto:services@indextar.com.au" TargetMode="External"/><Relationship Id="rId10" Type="http://schemas.openxmlformats.org/officeDocument/2006/relationships/hyperlink" Target="mailto:admin@ft.com.au" TargetMode="External"/><Relationship Id="rId4" Type="http://schemas.openxmlformats.org/officeDocument/2006/relationships/hyperlink" Target="mailto:admin@sigzam.com.au" TargetMode="External"/><Relationship Id="rId9" Type="http://schemas.openxmlformats.org/officeDocument/2006/relationships/hyperlink" Target="mailto:admin@hyperport.com.au"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Sales@gf.com.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FEABD-5273-4EA6-A3F6-7BDF0398348F}">
  <dimension ref="A1:Q10"/>
  <sheetViews>
    <sheetView tabSelected="1" topLeftCell="I8" workbookViewId="0">
      <selection activeCell="P10" sqref="P10"/>
    </sheetView>
  </sheetViews>
  <sheetFormatPr defaultColWidth="9.1328125" defaultRowHeight="14.25" x14ac:dyDescent="0.45"/>
  <cols>
    <col min="1" max="1" width="13.3984375" style="13" customWidth="1"/>
    <col min="2" max="2" width="21.73046875" style="13" customWidth="1"/>
    <col min="3" max="3" width="12.73046875" style="13" bestFit="1" customWidth="1"/>
    <col min="4" max="4" width="10.73046875" style="13" customWidth="1"/>
    <col min="5" max="5" width="16" style="13" bestFit="1" customWidth="1"/>
    <col min="6" max="6" width="11.86328125" style="13" customWidth="1"/>
    <col min="7" max="7" width="25.59765625" style="13" bestFit="1" customWidth="1"/>
    <col min="8" max="8" width="27.265625" style="13" customWidth="1"/>
    <col min="9" max="9" width="17.86328125" style="13" bestFit="1" customWidth="1"/>
    <col min="10" max="10" width="42.265625" style="13" bestFit="1" customWidth="1"/>
    <col min="11" max="11" width="11.3984375" style="13" customWidth="1"/>
    <col min="12" max="12" width="11" style="13" customWidth="1"/>
    <col min="13" max="13" width="9.73046875" style="13" customWidth="1"/>
    <col min="14" max="14" width="27.3984375" style="12" customWidth="1"/>
    <col min="15" max="15" width="11.3984375" style="13" customWidth="1"/>
    <col min="16" max="16" width="20.59765625" style="13" customWidth="1"/>
    <col min="17" max="17" width="13.3984375" style="13" customWidth="1"/>
    <col min="18" max="16384" width="9.1328125" style="13"/>
  </cols>
  <sheetData>
    <row r="1" spans="1:17" x14ac:dyDescent="0.45">
      <c r="A1" s="13" t="s">
        <v>60</v>
      </c>
      <c r="B1" s="13" t="s">
        <v>84</v>
      </c>
      <c r="C1" s="13" t="s">
        <v>119</v>
      </c>
      <c r="D1" s="13" t="s">
        <v>59</v>
      </c>
      <c r="E1" s="13" t="s">
        <v>87</v>
      </c>
      <c r="F1" s="13" t="s">
        <v>86</v>
      </c>
      <c r="G1" s="13" t="s">
        <v>3</v>
      </c>
      <c r="H1" s="13" t="s">
        <v>125</v>
      </c>
      <c r="I1" s="13" t="s">
        <v>76</v>
      </c>
      <c r="J1" s="13" t="s">
        <v>78</v>
      </c>
      <c r="K1" s="13" t="s">
        <v>80</v>
      </c>
      <c r="L1" s="13" t="s">
        <v>62</v>
      </c>
      <c r="M1" s="13" t="s">
        <v>63</v>
      </c>
      <c r="N1" s="12" t="s">
        <v>64</v>
      </c>
      <c r="O1" s="13" t="s">
        <v>73</v>
      </c>
      <c r="P1" s="13" t="s">
        <v>92</v>
      </c>
      <c r="Q1" s="13" t="s">
        <v>126</v>
      </c>
    </row>
    <row r="2" spans="1:17" ht="185.25" x14ac:dyDescent="0.45">
      <c r="A2" s="13">
        <v>20001</v>
      </c>
      <c r="B2" s="13" t="s">
        <v>61</v>
      </c>
      <c r="C2" s="13" t="s">
        <v>121</v>
      </c>
      <c r="D2" s="13">
        <v>110</v>
      </c>
      <c r="E2" s="13" t="str">
        <f>VLOOKUP(Incidents[[#This Row],[Client ID]],Clients[],4,TRUE)</f>
        <v>Kevin Frankston</v>
      </c>
      <c r="F2" s="13" t="str">
        <f>VLOOKUP(Incidents[[#This Row],[Client ID]],Clients[],5,TRUE)</f>
        <v>08 9888 8877</v>
      </c>
      <c r="G2" s="13" t="str">
        <f>VLOOKUP(Incidents[[#This Row],[Client ID]],Clients[],6,TRUE)</f>
        <v>study@tafent.com.au</v>
      </c>
      <c r="H2" s="12" t="s">
        <v>69</v>
      </c>
      <c r="I2" s="13" t="s">
        <v>90</v>
      </c>
      <c r="J2" s="13" t="s">
        <v>91</v>
      </c>
      <c r="K2" s="13" t="s">
        <v>95</v>
      </c>
      <c r="L2" s="13" t="s">
        <v>71</v>
      </c>
      <c r="M2" s="13" t="s">
        <v>85</v>
      </c>
      <c r="N2" s="12" t="s">
        <v>94</v>
      </c>
      <c r="O2" s="13" t="s">
        <v>89</v>
      </c>
      <c r="P2" s="13" t="s">
        <v>93</v>
      </c>
      <c r="Q2" s="13" t="s">
        <v>123</v>
      </c>
    </row>
    <row r="3" spans="1:17" ht="185.25" x14ac:dyDescent="0.45">
      <c r="A3" s="13">
        <v>20002</v>
      </c>
      <c r="B3" s="13" t="s">
        <v>99</v>
      </c>
      <c r="C3" s="13" t="s">
        <v>120</v>
      </c>
      <c r="D3" s="13">
        <v>101</v>
      </c>
      <c r="E3" s="13" t="str">
        <f>VLOOKUP(Incidents[[#This Row],[Client ID]],Clients[],4,TRUE)</f>
        <v>Stan Reynolds</v>
      </c>
      <c r="F3" s="13" t="str">
        <f>VLOOKUP(Incidents[[#This Row],[Client ID]],Clients[],5,TRUE)</f>
        <v>08 3333 3333</v>
      </c>
      <c r="G3" s="13" t="str">
        <f>VLOOKUP(Incidents[[#This Row],[Client ID]],Clients[],6,TRUE)</f>
        <v>sales@gf.com.au</v>
      </c>
      <c r="H3" s="12" t="s">
        <v>98</v>
      </c>
      <c r="I3" s="13" t="s">
        <v>75</v>
      </c>
      <c r="J3" s="13" t="s">
        <v>79</v>
      </c>
      <c r="K3" s="13" t="s">
        <v>96</v>
      </c>
      <c r="L3" s="13" t="s">
        <v>70</v>
      </c>
      <c r="M3" s="13">
        <v>4</v>
      </c>
      <c r="N3" s="12" t="s">
        <v>67</v>
      </c>
      <c r="O3" s="13" t="s">
        <v>74</v>
      </c>
      <c r="P3" s="13" t="s">
        <v>100</v>
      </c>
      <c r="Q3" s="13" t="s">
        <v>120</v>
      </c>
    </row>
    <row r="4" spans="1:17" ht="213.75" x14ac:dyDescent="0.45">
      <c r="A4" s="13">
        <v>20003</v>
      </c>
      <c r="B4" s="13" t="s">
        <v>117</v>
      </c>
      <c r="C4" s="13" t="s">
        <v>122</v>
      </c>
      <c r="D4" s="13">
        <v>107</v>
      </c>
      <c r="E4" s="13" t="str">
        <f>VLOOKUP(Incidents[[#This Row],[Client ID]],Clients[],4,TRUE)</f>
        <v>Michael Harrison</v>
      </c>
      <c r="F4" s="13" t="str">
        <f>VLOOKUP(Incidents[[#This Row],[Client ID]],Clients[],5,TRUE)</f>
        <v>08 6544 4566</v>
      </c>
      <c r="G4" s="13" t="str">
        <f>VLOOKUP(Incidents[[#This Row],[Client ID]],Clients[],6,TRUE)</f>
        <v>information@ledxr.com.au</v>
      </c>
      <c r="H4" s="12" t="s">
        <v>88</v>
      </c>
      <c r="I4" s="13" t="s">
        <v>77</v>
      </c>
      <c r="J4" s="13" t="s">
        <v>82</v>
      </c>
      <c r="K4" s="13" t="s">
        <v>83</v>
      </c>
      <c r="L4" s="13" t="s">
        <v>72</v>
      </c>
      <c r="M4" s="13">
        <v>4</v>
      </c>
      <c r="N4" s="12" t="s">
        <v>68</v>
      </c>
      <c r="O4" s="13" t="s">
        <v>74</v>
      </c>
      <c r="P4" s="13" t="s">
        <v>118</v>
      </c>
      <c r="Q4" s="13" t="s">
        <v>122</v>
      </c>
    </row>
    <row r="5" spans="1:17" ht="256.5" x14ac:dyDescent="0.45">
      <c r="A5" s="13">
        <v>20004</v>
      </c>
      <c r="B5" s="13" t="s">
        <v>107</v>
      </c>
      <c r="C5" s="13" t="s">
        <v>121</v>
      </c>
      <c r="D5" s="13">
        <v>101</v>
      </c>
      <c r="E5" s="13" t="str">
        <f>VLOOKUP(Incidents[[#This Row],[Client ID]],Clients[],4,TRUE)</f>
        <v>Stan Reynolds</v>
      </c>
      <c r="F5" s="13" t="str">
        <f>VLOOKUP(Incidents[[#This Row],[Client ID]],Clients[],5,TRUE)</f>
        <v>08 3333 3333</v>
      </c>
      <c r="G5" s="13" t="str">
        <f>VLOOKUP(Incidents[[#This Row],[Client ID]],Clients[],6,TRUE)</f>
        <v>sales@gf.com.au</v>
      </c>
      <c r="H5" s="12" t="s">
        <v>103</v>
      </c>
      <c r="I5" s="13" t="s">
        <v>75</v>
      </c>
      <c r="J5" s="13" t="s">
        <v>79</v>
      </c>
      <c r="K5" s="13" t="s">
        <v>96</v>
      </c>
      <c r="L5" s="13" t="s">
        <v>70</v>
      </c>
      <c r="M5" s="13">
        <v>4</v>
      </c>
      <c r="N5" s="12" t="s">
        <v>105</v>
      </c>
      <c r="O5" s="13" t="s">
        <v>74</v>
      </c>
      <c r="P5" s="13" t="s">
        <v>108</v>
      </c>
      <c r="Q5" s="13" t="s">
        <v>121</v>
      </c>
    </row>
    <row r="6" spans="1:17" ht="85.5" x14ac:dyDescent="0.45">
      <c r="A6" s="13">
        <v>20005</v>
      </c>
      <c r="B6" s="13" t="s">
        <v>115</v>
      </c>
      <c r="C6" s="13" t="s">
        <v>122</v>
      </c>
      <c r="D6" s="13">
        <v>105</v>
      </c>
      <c r="E6" s="13" t="str">
        <f>VLOOKUP(Incidents[[#This Row],[Client ID]],Clients[],4,TRUE)</f>
        <v>Sandra West</v>
      </c>
      <c r="F6" s="13" t="str">
        <f>VLOOKUP(Incidents[[#This Row],[Client ID]],Clients[],5,TRUE)</f>
        <v>08 3574 1151</v>
      </c>
      <c r="G6" s="13" t="str">
        <f>VLOOKUP(Incidents[[#This Row],[Client ID]],Clients[],6,TRUE)</f>
        <v>admin@hyperport.com.au</v>
      </c>
      <c r="H6" s="12" t="s">
        <v>113</v>
      </c>
      <c r="I6" s="13" t="s">
        <v>77</v>
      </c>
      <c r="J6" s="13" t="s">
        <v>101</v>
      </c>
      <c r="K6" s="13" t="s">
        <v>106</v>
      </c>
      <c r="L6" s="13" t="s">
        <v>72</v>
      </c>
      <c r="M6" s="13">
        <v>4</v>
      </c>
      <c r="N6" s="12" t="s">
        <v>114</v>
      </c>
      <c r="O6" s="13" t="s">
        <v>89</v>
      </c>
      <c r="P6" s="13" t="s">
        <v>116</v>
      </c>
      <c r="Q6" s="13" t="s">
        <v>123</v>
      </c>
    </row>
    <row r="7" spans="1:17" ht="57" x14ac:dyDescent="0.45">
      <c r="A7" s="13">
        <v>20006</v>
      </c>
      <c r="B7" s="13" t="s">
        <v>109</v>
      </c>
      <c r="C7" s="13" t="s">
        <v>121</v>
      </c>
      <c r="D7" s="13">
        <v>103</v>
      </c>
      <c r="E7" s="13" t="str">
        <f>VLOOKUP(Incidents[[#This Row],[Client ID]],Clients[],4,TRUE)</f>
        <v>Jack Williams</v>
      </c>
      <c r="F7" s="13" t="str">
        <f>VLOOKUP(Incidents[[#This Row],[Client ID]],Clients[],5,TRUE)</f>
        <v>08 1818 8181</v>
      </c>
      <c r="G7" s="13" t="str">
        <f>VLOOKUP(Incidents[[#This Row],[Client ID]],Clients[],6,TRUE)</f>
        <v>service@sr.com.au</v>
      </c>
      <c r="H7" s="12" t="s">
        <v>65</v>
      </c>
      <c r="I7" s="13" t="s">
        <v>77</v>
      </c>
      <c r="J7" s="13" t="s">
        <v>81</v>
      </c>
      <c r="K7" s="13" t="s">
        <v>97</v>
      </c>
      <c r="L7" s="13" t="s">
        <v>72</v>
      </c>
      <c r="M7" s="13">
        <v>4</v>
      </c>
      <c r="N7" s="12" t="s">
        <v>104</v>
      </c>
      <c r="O7" s="13" t="s">
        <v>74</v>
      </c>
      <c r="P7" s="13" t="s">
        <v>112</v>
      </c>
      <c r="Q7" s="13" t="s">
        <v>121</v>
      </c>
    </row>
    <row r="8" spans="1:17" ht="409.5" x14ac:dyDescent="0.45">
      <c r="A8" s="13">
        <v>20007</v>
      </c>
      <c r="B8" s="13" t="s">
        <v>110</v>
      </c>
      <c r="C8" s="13" t="s">
        <v>120</v>
      </c>
      <c r="D8" s="13">
        <v>110</v>
      </c>
      <c r="E8" s="13" t="str">
        <f>VLOOKUP(Incidents[[#This Row],[Client ID]],Clients[],4,TRUE)</f>
        <v>Kevin Frankston</v>
      </c>
      <c r="F8" s="13" t="str">
        <f>VLOOKUP(Incidents[[#This Row],[Client ID]],Clients[],5,TRUE)</f>
        <v>08 9888 8877</v>
      </c>
      <c r="G8" s="13" t="str">
        <f>VLOOKUP(Incidents[[#This Row],[Client ID]],Clients[],6,TRUE)</f>
        <v>study@tafent.com.au</v>
      </c>
      <c r="H8" s="12" t="s">
        <v>66</v>
      </c>
      <c r="I8" s="13" t="s">
        <v>77</v>
      </c>
      <c r="J8" s="13" t="s">
        <v>101</v>
      </c>
      <c r="K8" s="13" t="s">
        <v>102</v>
      </c>
      <c r="L8" s="13" t="s">
        <v>70</v>
      </c>
      <c r="M8" s="13">
        <v>4</v>
      </c>
      <c r="N8" s="12" t="s">
        <v>124</v>
      </c>
      <c r="O8" s="13" t="s">
        <v>131</v>
      </c>
      <c r="P8" s="13" t="s">
        <v>111</v>
      </c>
      <c r="Q8" s="13" t="s">
        <v>120</v>
      </c>
    </row>
    <row r="9" spans="1:17" ht="28.5" x14ac:dyDescent="0.45">
      <c r="A9" s="13">
        <v>20008</v>
      </c>
      <c r="B9" s="14">
        <f ca="1">NOW()</f>
        <v>45874.448020833333</v>
      </c>
      <c r="C9" s="13" t="s">
        <v>127</v>
      </c>
      <c r="D9" s="13">
        <v>103</v>
      </c>
      <c r="E9" s="13" t="str">
        <f>VLOOKUP(Incidents[[#This Row],[Client ID]],Clients[],4,TRUE)</f>
        <v>Jack Williams</v>
      </c>
      <c r="F9" s="13" t="str">
        <f>VLOOKUP(Incidents[[#This Row],[Client ID]],Clients[],5,TRUE)</f>
        <v>08 1818 8181</v>
      </c>
      <c r="G9" s="13" t="str">
        <f>VLOOKUP(Incidents[[#This Row],[Client ID]],Clients[],6,TRUE)</f>
        <v>service@sr.com.au</v>
      </c>
      <c r="H9" s="12" t="s">
        <v>128</v>
      </c>
      <c r="I9" s="13" t="s">
        <v>75</v>
      </c>
      <c r="J9" s="13" t="s">
        <v>129</v>
      </c>
      <c r="K9" s="13">
        <v>4321</v>
      </c>
      <c r="L9" s="13" t="s">
        <v>70</v>
      </c>
      <c r="M9" s="13">
        <v>4</v>
      </c>
      <c r="N9" s="12" t="s">
        <v>130</v>
      </c>
      <c r="O9" s="13" t="s">
        <v>74</v>
      </c>
    </row>
    <row r="10" spans="1:17" ht="28.5" x14ac:dyDescent="0.45">
      <c r="D10" s="13">
        <v>20009</v>
      </c>
      <c r="E10" s="13" t="s">
        <v>139</v>
      </c>
      <c r="F10" s="13">
        <v>833333333</v>
      </c>
      <c r="G10" s="21" t="s">
        <v>49</v>
      </c>
      <c r="H10" s="12" t="s">
        <v>140</v>
      </c>
      <c r="I10" s="13" t="s">
        <v>75</v>
      </c>
      <c r="J10" s="13" t="s">
        <v>135</v>
      </c>
      <c r="K10" s="13" t="s">
        <v>96</v>
      </c>
      <c r="L10" s="13" t="s">
        <v>70</v>
      </c>
      <c r="M10" s="13">
        <v>1</v>
      </c>
      <c r="N10" s="12" t="s">
        <v>141</v>
      </c>
      <c r="O10" s="13" t="s">
        <v>74</v>
      </c>
      <c r="P10" s="22">
        <v>45868</v>
      </c>
    </row>
  </sheetData>
  <hyperlinks>
    <hyperlink ref="G10" r:id="rId1" xr:uid="{212C1D86-063D-462B-BB2A-30D9EEA8D83C}"/>
  </hyperlinks>
  <pageMargins left="0.7" right="0.7" top="0.75" bottom="0.75" header="0.3" footer="0.3"/>
  <pageSetup paperSize="9"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
  <sheetViews>
    <sheetView zoomScale="145" zoomScaleNormal="145" workbookViewId="0">
      <selection activeCell="G2" sqref="G2"/>
    </sheetView>
  </sheetViews>
  <sheetFormatPr defaultRowHeight="14.25" x14ac:dyDescent="0.45"/>
  <cols>
    <col min="1" max="1" width="9.3984375" customWidth="1"/>
    <col min="2" max="2" width="12.73046875" customWidth="1"/>
    <col min="3" max="3" width="40" bestFit="1" customWidth="1"/>
    <col min="4" max="4" width="16" bestFit="1" customWidth="1"/>
    <col min="5" max="5" width="12.86328125" bestFit="1" customWidth="1"/>
    <col min="6" max="6" width="25.86328125" bestFit="1" customWidth="1"/>
    <col min="7" max="7" width="24.1328125" bestFit="1" customWidth="1"/>
    <col min="8" max="8" width="16" bestFit="1" customWidth="1"/>
    <col min="9" max="9" width="12.86328125" bestFit="1" customWidth="1"/>
    <col min="10" max="10" width="27.265625" bestFit="1" customWidth="1"/>
  </cols>
  <sheetData>
    <row r="1" spans="1:7" ht="21.6" customHeight="1" x14ac:dyDescent="0.45">
      <c r="A1" s="5" t="s">
        <v>59</v>
      </c>
      <c r="B1" s="6" t="s">
        <v>0</v>
      </c>
      <c r="C1" s="6" t="s">
        <v>1</v>
      </c>
      <c r="D1" s="6" t="s">
        <v>37</v>
      </c>
      <c r="E1" s="6" t="s">
        <v>2</v>
      </c>
      <c r="F1" s="6" t="s">
        <v>3</v>
      </c>
      <c r="G1" s="7" t="s">
        <v>5</v>
      </c>
    </row>
    <row r="2" spans="1:7" ht="21" customHeight="1" x14ac:dyDescent="0.45">
      <c r="A2" s="3">
        <v>101</v>
      </c>
      <c r="B2" s="1" t="s">
        <v>4</v>
      </c>
      <c r="C2" s="1" t="s">
        <v>6</v>
      </c>
      <c r="D2" s="1" t="s">
        <v>46</v>
      </c>
      <c r="E2" s="1" t="s">
        <v>7</v>
      </c>
      <c r="F2" s="2" t="s">
        <v>49</v>
      </c>
      <c r="G2" s="4" t="s">
        <v>8</v>
      </c>
    </row>
    <row r="3" spans="1:7" ht="21" customHeight="1" x14ac:dyDescent="0.45">
      <c r="A3" s="3">
        <v>102</v>
      </c>
      <c r="B3" s="1" t="s">
        <v>11</v>
      </c>
      <c r="C3" s="1" t="s">
        <v>29</v>
      </c>
      <c r="D3" s="1" t="s">
        <v>47</v>
      </c>
      <c r="E3" s="1" t="s">
        <v>19</v>
      </c>
      <c r="F3" s="2" t="s">
        <v>50</v>
      </c>
      <c r="G3" s="4" t="s">
        <v>9</v>
      </c>
    </row>
    <row r="4" spans="1:7" ht="21" customHeight="1" x14ac:dyDescent="0.45">
      <c r="A4" s="3">
        <v>103</v>
      </c>
      <c r="B4" s="1" t="s">
        <v>27</v>
      </c>
      <c r="C4" s="1" t="s">
        <v>28</v>
      </c>
      <c r="D4" s="1" t="s">
        <v>43</v>
      </c>
      <c r="E4" s="1" t="s">
        <v>20</v>
      </c>
      <c r="F4" s="2" t="s">
        <v>54</v>
      </c>
      <c r="G4" s="4" t="s">
        <v>9</v>
      </c>
    </row>
    <row r="5" spans="1:7" ht="21" customHeight="1" x14ac:dyDescent="0.45">
      <c r="A5" s="3">
        <v>104</v>
      </c>
      <c r="B5" s="1" t="s">
        <v>12</v>
      </c>
      <c r="C5" s="1" t="s">
        <v>34</v>
      </c>
      <c r="D5" s="1" t="s">
        <v>42</v>
      </c>
      <c r="E5" s="1" t="s">
        <v>21</v>
      </c>
      <c r="F5" s="2" t="s">
        <v>52</v>
      </c>
      <c r="G5" s="4" t="s">
        <v>8</v>
      </c>
    </row>
    <row r="6" spans="1:7" ht="21" customHeight="1" x14ac:dyDescent="0.45">
      <c r="A6" s="3">
        <v>105</v>
      </c>
      <c r="B6" s="1" t="s">
        <v>13</v>
      </c>
      <c r="C6" s="1" t="s">
        <v>35</v>
      </c>
      <c r="D6" s="1" t="s">
        <v>41</v>
      </c>
      <c r="E6" s="1" t="s">
        <v>26</v>
      </c>
      <c r="F6" s="2" t="s">
        <v>57</v>
      </c>
      <c r="G6" s="4" t="s">
        <v>10</v>
      </c>
    </row>
    <row r="7" spans="1:7" ht="21" customHeight="1" x14ac:dyDescent="0.45">
      <c r="A7" s="3">
        <v>106</v>
      </c>
      <c r="B7" s="1" t="s">
        <v>14</v>
      </c>
      <c r="C7" s="1" t="s">
        <v>33</v>
      </c>
      <c r="D7" s="1" t="s">
        <v>40</v>
      </c>
      <c r="E7" s="1" t="s">
        <v>56</v>
      </c>
      <c r="F7" s="2" t="s">
        <v>58</v>
      </c>
      <c r="G7" s="4" t="s">
        <v>8</v>
      </c>
    </row>
    <row r="8" spans="1:7" ht="21" customHeight="1" x14ac:dyDescent="0.45">
      <c r="A8" s="3">
        <v>107</v>
      </c>
      <c r="B8" s="1" t="s">
        <v>15</v>
      </c>
      <c r="C8" s="1" t="s">
        <v>32</v>
      </c>
      <c r="D8" s="1" t="s">
        <v>39</v>
      </c>
      <c r="E8" s="1" t="s">
        <v>25</v>
      </c>
      <c r="F8" s="2" t="s">
        <v>55</v>
      </c>
      <c r="G8" s="4" t="s">
        <v>9</v>
      </c>
    </row>
    <row r="9" spans="1:7" ht="21" customHeight="1" x14ac:dyDescent="0.45">
      <c r="A9" s="3">
        <v>108</v>
      </c>
      <c r="B9" s="1" t="s">
        <v>18</v>
      </c>
      <c r="C9" s="1" t="s">
        <v>36</v>
      </c>
      <c r="D9" s="1" t="s">
        <v>38</v>
      </c>
      <c r="E9" s="1" t="s">
        <v>24</v>
      </c>
      <c r="F9" s="2" t="s">
        <v>53</v>
      </c>
      <c r="G9" s="4" t="s">
        <v>9</v>
      </c>
    </row>
    <row r="10" spans="1:7" ht="21" customHeight="1" x14ac:dyDescent="0.45">
      <c r="A10" s="3">
        <v>109</v>
      </c>
      <c r="B10" s="1" t="s">
        <v>16</v>
      </c>
      <c r="C10" s="1" t="s">
        <v>31</v>
      </c>
      <c r="D10" s="1" t="s">
        <v>44</v>
      </c>
      <c r="E10" s="1" t="s">
        <v>23</v>
      </c>
      <c r="F10" s="2" t="s">
        <v>51</v>
      </c>
      <c r="G10" s="4" t="s">
        <v>10</v>
      </c>
    </row>
    <row r="11" spans="1:7" ht="21" customHeight="1" x14ac:dyDescent="0.45">
      <c r="A11" s="8">
        <v>110</v>
      </c>
      <c r="B11" s="9" t="s">
        <v>17</v>
      </c>
      <c r="C11" s="9" t="s">
        <v>30</v>
      </c>
      <c r="D11" s="9" t="s">
        <v>45</v>
      </c>
      <c r="E11" s="9" t="s">
        <v>22</v>
      </c>
      <c r="F11" s="10" t="s">
        <v>48</v>
      </c>
      <c r="G11" s="11" t="s">
        <v>10</v>
      </c>
    </row>
  </sheetData>
  <hyperlinks>
    <hyperlink ref="F2" r:id="rId1" xr:uid="{00000000-0004-0000-0100-000000000000}"/>
    <hyperlink ref="F11" r:id="rId2" xr:uid="{00000000-0004-0000-0100-000001000000}"/>
    <hyperlink ref="F3" r:id="rId3" xr:uid="{00000000-0004-0000-0100-000002000000}"/>
    <hyperlink ref="F10" r:id="rId4" xr:uid="{00000000-0004-0000-0100-000003000000}"/>
    <hyperlink ref="F5" r:id="rId5" xr:uid="{00000000-0004-0000-0100-000004000000}"/>
    <hyperlink ref="F9" r:id="rId6" xr:uid="{00000000-0004-0000-0100-000005000000}"/>
    <hyperlink ref="F4" r:id="rId7" xr:uid="{00000000-0004-0000-0100-000006000000}"/>
    <hyperlink ref="F8" r:id="rId8" xr:uid="{00000000-0004-0000-0100-000007000000}"/>
    <hyperlink ref="F6" r:id="rId9" xr:uid="{00000000-0004-0000-0100-000008000000}"/>
    <hyperlink ref="F7" r:id="rId10" xr:uid="{00000000-0004-0000-0100-000009000000}"/>
  </hyperlinks>
  <pageMargins left="0.7" right="0.7" top="0.75" bottom="0.75" header="0.3" footer="0.3"/>
  <pageSetup paperSize="9" orientation="portrait" r:id="rId11"/>
  <tableParts count="1">
    <tablePart r:id="rId1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DE63A-F60F-47AD-A80C-10BEE27ADB80}">
  <sheetPr>
    <pageSetUpPr fitToPage="1"/>
  </sheetPr>
  <dimension ref="A1:B16"/>
  <sheetViews>
    <sheetView workbookViewId="0">
      <selection activeCell="B7" sqref="B7"/>
    </sheetView>
  </sheetViews>
  <sheetFormatPr defaultRowHeight="14.25" x14ac:dyDescent="0.45"/>
  <cols>
    <col min="1" max="1" width="33.86328125" bestFit="1" customWidth="1"/>
    <col min="2" max="2" width="86" customWidth="1"/>
  </cols>
  <sheetData>
    <row r="1" spans="1:2" s="15" customFormat="1" ht="25.5" x14ac:dyDescent="0.75"/>
    <row r="2" spans="1:2" ht="25.5" x14ac:dyDescent="0.75">
      <c r="A2" s="17" t="s">
        <v>119</v>
      </c>
      <c r="B2" s="16" t="s">
        <v>132</v>
      </c>
    </row>
    <row r="3" spans="1:2" ht="25.5" x14ac:dyDescent="0.75">
      <c r="A3" s="17" t="s">
        <v>59</v>
      </c>
      <c r="B3" s="16">
        <v>110</v>
      </c>
    </row>
    <row r="4" spans="1:2" ht="25.5" x14ac:dyDescent="0.75">
      <c r="A4" s="17" t="s">
        <v>87</v>
      </c>
      <c r="B4" s="16" t="s">
        <v>46</v>
      </c>
    </row>
    <row r="5" spans="1:2" ht="25.5" x14ac:dyDescent="0.75">
      <c r="A5" s="17" t="s">
        <v>86</v>
      </c>
      <c r="B5" s="16">
        <v>833333333</v>
      </c>
    </row>
    <row r="6" spans="1:2" ht="25.5" x14ac:dyDescent="0.45">
      <c r="A6" s="17" t="s">
        <v>3</v>
      </c>
      <c r="B6" s="2" t="s">
        <v>138</v>
      </c>
    </row>
    <row r="7" spans="1:2" ht="99.75" customHeight="1" x14ac:dyDescent="0.75">
      <c r="A7" s="17" t="s">
        <v>125</v>
      </c>
      <c r="B7" s="20" t="s">
        <v>133</v>
      </c>
    </row>
    <row r="8" spans="1:2" ht="25.5" x14ac:dyDescent="0.75">
      <c r="A8" s="17" t="s">
        <v>76</v>
      </c>
      <c r="B8" s="16" t="s">
        <v>134</v>
      </c>
    </row>
    <row r="9" spans="1:2" ht="25.5" x14ac:dyDescent="0.75">
      <c r="A9" s="17" t="s">
        <v>78</v>
      </c>
      <c r="B9" s="16" t="s">
        <v>135</v>
      </c>
    </row>
    <row r="10" spans="1:2" ht="25.5" x14ac:dyDescent="0.75">
      <c r="A10" s="17" t="s">
        <v>80</v>
      </c>
      <c r="B10" s="16" t="s">
        <v>96</v>
      </c>
    </row>
    <row r="11" spans="1:2" ht="25.5" x14ac:dyDescent="0.75">
      <c r="A11" s="17" t="s">
        <v>62</v>
      </c>
      <c r="B11" s="16" t="s">
        <v>136</v>
      </c>
    </row>
    <row r="12" spans="1:2" ht="25.5" x14ac:dyDescent="0.75">
      <c r="A12" s="17" t="s">
        <v>63</v>
      </c>
      <c r="B12" s="16">
        <v>1</v>
      </c>
    </row>
    <row r="13" spans="1:2" ht="135" customHeight="1" x14ac:dyDescent="0.75">
      <c r="A13" s="18" t="s">
        <v>64</v>
      </c>
      <c r="B13" s="16" t="s">
        <v>137</v>
      </c>
    </row>
    <row r="14" spans="1:2" ht="25.5" x14ac:dyDescent="0.75">
      <c r="A14" s="17" t="s">
        <v>73</v>
      </c>
      <c r="B14" s="16" t="s">
        <v>74</v>
      </c>
    </row>
    <row r="15" spans="1:2" ht="25.5" x14ac:dyDescent="0.75">
      <c r="A15" s="17" t="s">
        <v>92</v>
      </c>
      <c r="B15" s="19">
        <v>45868</v>
      </c>
    </row>
    <row r="16" spans="1:2" ht="25.5" x14ac:dyDescent="0.75">
      <c r="A16" s="17" t="s">
        <v>126</v>
      </c>
      <c r="B16" s="16"/>
    </row>
  </sheetData>
  <hyperlinks>
    <hyperlink ref="B6" r:id="rId1" display="Sales@gf.com.au" xr:uid="{9DDE49A4-40AC-4490-AF69-E6E6D63AE05B}"/>
  </hyperlinks>
  <pageMargins left="0.7" right="0.7" top="0.75" bottom="0.75" header="0.3" footer="0.3"/>
  <pageSetup paperSize="9" scale="72"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Incidents</vt:lpstr>
      <vt:lpstr>Clients</vt: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2025-08-05T01:15:09Z</dcterms:modified>
</cp:coreProperties>
</file>